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780" activeTab="3"/>
  </bookViews>
  <sheets>
    <sheet name="Financieeloverzicht" sheetId="1" r:id="rId1"/>
    <sheet name="Baten" sheetId="2" r:id="rId2"/>
    <sheet name="Lasten" sheetId="3" r:id="rId3"/>
    <sheet name="Campagne2023" sheetId="4" r:id="rId4"/>
  </sheets>
  <definedNames/>
  <calcPr fullCalcOnLoad="1"/>
</workbook>
</file>

<file path=xl/sharedStrings.xml><?xml version="1.0" encoding="utf-8"?>
<sst xmlns="http://schemas.openxmlformats.org/spreadsheetml/2006/main" count="86" uniqueCount="69">
  <si>
    <t>code nr</t>
  </si>
  <si>
    <t>Omschrijving</t>
  </si>
  <si>
    <t>Afdracht contributie leden kv 416 CU</t>
  </si>
  <si>
    <t>Donateurs</t>
  </si>
  <si>
    <t>Giften</t>
  </si>
  <si>
    <t>Totaal Baten</t>
  </si>
  <si>
    <t>Deelname cursussen</t>
  </si>
  <si>
    <t>Bankkosten</t>
  </si>
  <si>
    <t>Totaal Lasten</t>
  </si>
  <si>
    <t>code</t>
  </si>
  <si>
    <t>Totaal</t>
  </si>
  <si>
    <t xml:space="preserve">code </t>
  </si>
  <si>
    <t>Lasten</t>
  </si>
  <si>
    <t>Eindtotaal</t>
  </si>
  <si>
    <t>Baten</t>
  </si>
  <si>
    <t>Saldi bankrekening Rabobank</t>
  </si>
  <si>
    <t xml:space="preserve">Betaalrekening </t>
  </si>
  <si>
    <t xml:space="preserve">Spaarrekening </t>
  </si>
  <si>
    <t>Administratiekosten</t>
  </si>
  <si>
    <t>Reiskosten/ onkosten</t>
  </si>
  <si>
    <t>Reservering</t>
  </si>
  <si>
    <t>Handtekening  voorzitter</t>
  </si>
  <si>
    <t>Handtekening secretaris</t>
  </si>
  <si>
    <t>Handtekening penningmeester</t>
  </si>
  <si>
    <t>Bankkosten totaal</t>
  </si>
  <si>
    <t>Rente</t>
  </si>
  <si>
    <t>CU</t>
  </si>
  <si>
    <t xml:space="preserve">Spaarrekening Rabobank </t>
  </si>
  <si>
    <t xml:space="preserve">Campagnekosten SWF </t>
  </si>
  <si>
    <t>Van spaarrekening</t>
  </si>
  <si>
    <t>Begroting 2023</t>
  </si>
  <si>
    <t>Gift Prins-Pasmafonds</t>
  </si>
  <si>
    <t>Afdracht contributieleden kv 416 CU</t>
  </si>
  <si>
    <t>(zie bijlage)</t>
  </si>
  <si>
    <t xml:space="preserve">Campagnekosten </t>
  </si>
  <si>
    <t>Christen Unie SWF</t>
  </si>
  <si>
    <t>bank</t>
  </si>
  <si>
    <t>giften</t>
  </si>
  <si>
    <t>Begroting</t>
  </si>
  <si>
    <t>Uitgaven</t>
  </si>
  <si>
    <t>Besteedbare ruimte</t>
  </si>
  <si>
    <t>Zaalhuur</t>
  </si>
  <si>
    <t>Onkosten CU avonden</t>
  </si>
  <si>
    <t>Campagnekosten</t>
  </si>
  <si>
    <t xml:space="preserve">Diverse onkosten CU avonden </t>
  </si>
  <si>
    <t>Advertentiekosten/ Webpagina</t>
  </si>
  <si>
    <t xml:space="preserve"> saldo</t>
  </si>
  <si>
    <t>Reiskosten/onkosten</t>
  </si>
  <si>
    <t>Mok met opdruk CU</t>
  </si>
  <si>
    <t>Baten  2023</t>
  </si>
  <si>
    <t>feb.</t>
  </si>
  <si>
    <t>Bankkosten                       jan.</t>
  </si>
  <si>
    <t>mrt.</t>
  </si>
  <si>
    <t>apr.</t>
  </si>
  <si>
    <t>mei</t>
  </si>
  <si>
    <t>idem</t>
  </si>
  <si>
    <t>idem creditnota</t>
  </si>
  <si>
    <t>juni</t>
  </si>
  <si>
    <t>juli</t>
  </si>
  <si>
    <t>aug</t>
  </si>
  <si>
    <t>sept.</t>
  </si>
  <si>
    <t>okt</t>
  </si>
  <si>
    <t>nov.</t>
  </si>
  <si>
    <t>restant 2023</t>
  </si>
  <si>
    <t>restant 2022</t>
  </si>
  <si>
    <t>dec.</t>
  </si>
  <si>
    <t>Financieel overzicht  2023 en begroting  2024 ChristenUnie Súdwest-Fryslân</t>
  </si>
  <si>
    <t>Werkelijk 2023</t>
  </si>
  <si>
    <t>Begroting 2024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</si>
</sst>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#,##0.00_ ;\-#,##0.00\ "/>
    <numFmt numFmtId="175" formatCode="[$-413]dddd\ d\ mmmm\ yy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57" applyFont="1" applyAlignment="1">
      <alignment/>
    </xf>
    <xf numFmtId="170" fontId="0" fillId="0" borderId="0" xfId="57" applyFont="1" applyBorder="1" applyAlignment="1">
      <alignment/>
    </xf>
    <xf numFmtId="170" fontId="0" fillId="0" borderId="0" xfId="57" applyFont="1" applyBorder="1" applyAlignment="1">
      <alignment/>
    </xf>
    <xf numFmtId="170" fontId="1" fillId="0" borderId="12" xfId="57" applyFont="1" applyBorder="1" applyAlignment="1">
      <alignment/>
    </xf>
    <xf numFmtId="170" fontId="1" fillId="33" borderId="12" xfId="57" applyFont="1" applyFill="1" applyBorder="1" applyAlignment="1">
      <alignment/>
    </xf>
    <xf numFmtId="170" fontId="0" fillId="0" borderId="12" xfId="57" applyFont="1" applyBorder="1" applyAlignment="1">
      <alignment/>
    </xf>
    <xf numFmtId="170" fontId="0" fillId="0" borderId="12" xfId="57" applyFont="1" applyBorder="1" applyAlignment="1">
      <alignment/>
    </xf>
    <xf numFmtId="170" fontId="0" fillId="0" borderId="12" xfId="57" applyFont="1" applyFill="1" applyBorder="1" applyAlignment="1">
      <alignment/>
    </xf>
    <xf numFmtId="170" fontId="0" fillId="0" borderId="12" xfId="57" applyFont="1" applyFill="1" applyBorder="1" applyAlignment="1">
      <alignment/>
    </xf>
    <xf numFmtId="170" fontId="1" fillId="0" borderId="13" xfId="57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1" fillId="34" borderId="14" xfId="0" applyNumberFormat="1" applyFont="1" applyFill="1" applyBorder="1" applyAlignment="1">
      <alignment/>
    </xf>
    <xf numFmtId="170" fontId="1" fillId="0" borderId="0" xfId="57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70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34" borderId="12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2" xfId="0" applyFill="1" applyBorder="1" applyAlignment="1">
      <alignment/>
    </xf>
    <xf numFmtId="170" fontId="1" fillId="0" borderId="14" xfId="57" applyFont="1" applyBorder="1" applyAlignment="1">
      <alignment/>
    </xf>
    <xf numFmtId="170" fontId="0" fillId="0" borderId="21" xfId="57" applyFont="1" applyFill="1" applyBorder="1" applyAlignment="1">
      <alignment/>
    </xf>
    <xf numFmtId="170" fontId="0" fillId="0" borderId="0" xfId="57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170" fontId="0" fillId="0" borderId="0" xfId="0" applyNumberFormat="1" applyBorder="1" applyAlignment="1">
      <alignment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70" fontId="3" fillId="0" borderId="0" xfId="57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24" xfId="57" applyFont="1" applyBorder="1" applyAlignment="1">
      <alignment/>
    </xf>
    <xf numFmtId="170" fontId="1" fillId="0" borderId="12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170" fontId="1" fillId="0" borderId="12" xfId="57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70" fontId="1" fillId="0" borderId="25" xfId="57" applyFont="1" applyFill="1" applyBorder="1" applyAlignment="1">
      <alignment/>
    </xf>
    <xf numFmtId="170" fontId="1" fillId="0" borderId="26" xfId="57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70" fontId="42" fillId="0" borderId="0" xfId="57" applyFont="1" applyAlignment="1">
      <alignment/>
    </xf>
    <xf numFmtId="0" fontId="43" fillId="0" borderId="0" xfId="0" applyFont="1" applyAlignment="1">
      <alignment/>
    </xf>
    <xf numFmtId="170" fontId="42" fillId="0" borderId="0" xfId="57" applyFont="1" applyBorder="1" applyAlignment="1">
      <alignment/>
    </xf>
    <xf numFmtId="0" fontId="42" fillId="35" borderId="0" xfId="0" applyFont="1" applyFill="1" applyBorder="1" applyAlignment="1">
      <alignment horizontal="center"/>
    </xf>
    <xf numFmtId="170" fontId="42" fillId="35" borderId="0" xfId="57" applyFont="1" applyFill="1" applyBorder="1" applyAlignment="1">
      <alignment/>
    </xf>
    <xf numFmtId="0" fontId="0" fillId="35" borderId="0" xfId="0" applyFill="1" applyBorder="1" applyAlignment="1">
      <alignment/>
    </xf>
    <xf numFmtId="14" fontId="0" fillId="35" borderId="0" xfId="0" applyNumberFormat="1" applyFill="1" applyBorder="1" applyAlignment="1">
      <alignment/>
    </xf>
    <xf numFmtId="0" fontId="38" fillId="35" borderId="0" xfId="0" applyFont="1" applyFill="1" applyBorder="1" applyAlignment="1">
      <alignment/>
    </xf>
    <xf numFmtId="44" fontId="38" fillId="35" borderId="0" xfId="0" applyNumberFormat="1" applyFont="1" applyFill="1" applyBorder="1" applyAlignment="1">
      <alignment/>
    </xf>
    <xf numFmtId="16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170" fontId="1" fillId="0" borderId="12" xfId="57" applyFont="1" applyFill="1" applyBorder="1" applyAlignment="1">
      <alignment horizontal="right"/>
    </xf>
    <xf numFmtId="170" fontId="0" fillId="0" borderId="28" xfId="57" applyFont="1" applyBorder="1" applyAlignment="1">
      <alignment/>
    </xf>
    <xf numFmtId="0" fontId="0" fillId="0" borderId="29" xfId="0" applyBorder="1" applyAlignment="1">
      <alignment/>
    </xf>
    <xf numFmtId="170" fontId="0" fillId="0" borderId="28" xfId="57" applyFont="1" applyFill="1" applyBorder="1" applyAlignment="1">
      <alignment/>
    </xf>
    <xf numFmtId="170" fontId="1" fillId="0" borderId="17" xfId="57" applyFont="1" applyFill="1" applyBorder="1" applyAlignment="1">
      <alignment/>
    </xf>
    <xf numFmtId="170" fontId="1" fillId="35" borderId="21" xfId="57" applyFont="1" applyFill="1" applyBorder="1" applyAlignment="1">
      <alignment/>
    </xf>
    <xf numFmtId="170" fontId="1" fillId="0" borderId="21" xfId="57" applyFont="1" applyFill="1" applyBorder="1" applyAlignment="1">
      <alignment horizontal="right"/>
    </xf>
    <xf numFmtId="173" fontId="0" fillId="0" borderId="0" xfId="0" applyNumberFormat="1" applyAlignment="1">
      <alignment/>
    </xf>
    <xf numFmtId="44" fontId="0" fillId="35" borderId="0" xfId="0" applyNumberFormat="1" applyFill="1" applyBorder="1" applyAlignment="1">
      <alignment/>
    </xf>
    <xf numFmtId="172" fontId="1" fillId="0" borderId="12" xfId="0" applyNumberFormat="1" applyFont="1" applyBorder="1" applyAlignment="1">
      <alignment/>
    </xf>
    <xf numFmtId="170" fontId="5" fillId="11" borderId="12" xfId="57" applyFont="1" applyFill="1" applyBorder="1" applyAlignment="1">
      <alignment/>
    </xf>
    <xf numFmtId="1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70" fontId="4" fillId="0" borderId="12" xfId="57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170" fontId="1" fillId="0" borderId="34" xfId="57" applyFon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1" fillId="0" borderId="13" xfId="0" applyNumberFormat="1" applyFont="1" applyFill="1" applyBorder="1" applyAlignment="1">
      <alignment/>
    </xf>
    <xf numFmtId="170" fontId="1" fillId="36" borderId="35" xfId="57" applyFont="1" applyFill="1" applyBorder="1" applyAlignment="1">
      <alignment/>
    </xf>
    <xf numFmtId="14" fontId="0" fillId="0" borderId="12" xfId="0" applyNumberFormat="1" applyBorder="1" applyAlignment="1">
      <alignment/>
    </xf>
    <xf numFmtId="14" fontId="0" fillId="0" borderId="12" xfId="0" applyNumberFormat="1" applyFill="1" applyBorder="1" applyAlignment="1">
      <alignment/>
    </xf>
    <xf numFmtId="170" fontId="1" fillId="0" borderId="13" xfId="57" applyFont="1" applyBorder="1" applyAlignment="1">
      <alignment/>
    </xf>
    <xf numFmtId="170" fontId="1" fillId="37" borderId="36" xfId="57" applyFont="1" applyFill="1" applyBorder="1" applyAlignment="1">
      <alignment/>
    </xf>
    <xf numFmtId="170" fontId="1" fillId="37" borderId="22" xfId="0" applyNumberFormat="1" applyFont="1" applyFill="1" applyBorder="1" applyAlignment="1">
      <alignment/>
    </xf>
    <xf numFmtId="0" fontId="38" fillId="0" borderId="37" xfId="0" applyFont="1" applyBorder="1" applyAlignment="1">
      <alignment/>
    </xf>
    <xf numFmtId="0" fontId="38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38" fillId="0" borderId="27" xfId="0" applyFont="1" applyBorder="1" applyAlignment="1">
      <alignment/>
    </xf>
    <xf numFmtId="0" fontId="0" fillId="0" borderId="38" xfId="0" applyBorder="1" applyAlignment="1">
      <alignment horizontal="center"/>
    </xf>
    <xf numFmtId="170" fontId="0" fillId="0" borderId="38" xfId="57" applyFont="1" applyBorder="1" applyAlignment="1">
      <alignment/>
    </xf>
    <xf numFmtId="170" fontId="38" fillId="35" borderId="12" xfId="57" applyFont="1" applyFill="1" applyBorder="1" applyAlignment="1">
      <alignment/>
    </xf>
    <xf numFmtId="0" fontId="0" fillId="35" borderId="12" xfId="0" applyFill="1" applyBorder="1" applyAlignment="1">
      <alignment/>
    </xf>
    <xf numFmtId="0" fontId="38" fillId="0" borderId="0" xfId="0" applyFont="1" applyAlignment="1">
      <alignment/>
    </xf>
    <xf numFmtId="170" fontId="0" fillId="0" borderId="0" xfId="57" applyFont="1" applyAlignment="1">
      <alignment horizontal="center"/>
    </xf>
    <xf numFmtId="0" fontId="0" fillId="0" borderId="0" xfId="0" applyFont="1" applyFill="1" applyBorder="1" applyAlignment="1">
      <alignment/>
    </xf>
    <xf numFmtId="44" fontId="41" fillId="35" borderId="12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44" fontId="38" fillId="0" borderId="12" xfId="0" applyNumberFormat="1" applyFont="1" applyBorder="1" applyAlignment="1">
      <alignment/>
    </xf>
    <xf numFmtId="170" fontId="1" fillId="38" borderId="12" xfId="57" applyFont="1" applyFill="1" applyBorder="1" applyAlignment="1">
      <alignment/>
    </xf>
    <xf numFmtId="16" fontId="0" fillId="0" borderId="0" xfId="0" applyNumberFormat="1" applyBorder="1" applyAlignment="1">
      <alignment horizontal="right"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2.8515625" style="0" customWidth="1"/>
    <col min="2" max="2" width="13.421875" style="0" customWidth="1"/>
    <col min="3" max="3" width="17.421875" style="0" customWidth="1"/>
    <col min="4" max="4" width="17.57421875" style="0" customWidth="1"/>
    <col min="5" max="5" width="4.28125" style="0" customWidth="1"/>
    <col min="6" max="6" width="15.7109375" style="0" customWidth="1"/>
    <col min="7" max="7" width="4.140625" style="0" customWidth="1"/>
    <col min="8" max="8" width="18.00390625" style="0" customWidth="1"/>
    <col min="9" max="9" width="9.7109375" style="0" bestFit="1" customWidth="1"/>
    <col min="11" max="11" width="9.7109375" style="0" bestFit="1" customWidth="1"/>
  </cols>
  <sheetData>
    <row r="1" spans="1:8" ht="12.75">
      <c r="A1" s="46" t="s">
        <v>66</v>
      </c>
      <c r="B1" s="47"/>
      <c r="C1" s="47"/>
      <c r="D1" s="47"/>
      <c r="E1" s="47"/>
      <c r="F1" s="47"/>
      <c r="G1" s="47"/>
      <c r="H1" s="45"/>
    </row>
    <row r="2" spans="1:8" s="43" customFormat="1" ht="12.75">
      <c r="A2" s="44"/>
      <c r="B2" s="48"/>
      <c r="C2" s="48"/>
      <c r="D2" s="48"/>
      <c r="E2" s="48"/>
      <c r="F2" s="48"/>
      <c r="G2" s="48"/>
      <c r="H2" s="48"/>
    </row>
    <row r="3" spans="1:8" ht="13.5" thickBot="1">
      <c r="A3" s="35" t="s">
        <v>14</v>
      </c>
      <c r="H3" s="4"/>
    </row>
    <row r="4" spans="1:8" ht="13.5" thickBot="1">
      <c r="A4" s="98" t="s">
        <v>0</v>
      </c>
      <c r="B4" s="99" t="s">
        <v>1</v>
      </c>
      <c r="C4" s="100"/>
      <c r="D4" s="29" t="s">
        <v>30</v>
      </c>
      <c r="E4" s="2"/>
      <c r="F4" s="30" t="s">
        <v>67</v>
      </c>
      <c r="G4" s="1"/>
      <c r="H4" s="55" t="s">
        <v>68</v>
      </c>
    </row>
    <row r="5" spans="1:8" ht="12.75">
      <c r="A5" s="8">
        <v>2000</v>
      </c>
      <c r="B5" s="7" t="s">
        <v>32</v>
      </c>
      <c r="C5" s="26"/>
      <c r="D5" s="16">
        <v>1300</v>
      </c>
      <c r="F5" s="16">
        <v>1485.87</v>
      </c>
      <c r="H5" s="16">
        <v>1400</v>
      </c>
    </row>
    <row r="6" spans="1:8" ht="12.75">
      <c r="A6" s="8">
        <v>2050</v>
      </c>
      <c r="B6" s="26" t="s">
        <v>3</v>
      </c>
      <c r="C6" s="26"/>
      <c r="D6" s="16">
        <v>120</v>
      </c>
      <c r="F6" s="16">
        <v>95</v>
      </c>
      <c r="H6" s="16">
        <v>100</v>
      </c>
    </row>
    <row r="7" spans="1:8" ht="12.75">
      <c r="A7" s="8">
        <v>2060</v>
      </c>
      <c r="B7" s="26" t="s">
        <v>31</v>
      </c>
      <c r="C7" s="26"/>
      <c r="D7" s="16">
        <v>40</v>
      </c>
      <c r="F7" s="18"/>
      <c r="H7" s="16"/>
    </row>
    <row r="8" spans="1:8" ht="12.75">
      <c r="A8" s="8">
        <v>2070</v>
      </c>
      <c r="B8" s="26" t="s">
        <v>29</v>
      </c>
      <c r="C8" s="26"/>
      <c r="D8" s="16"/>
      <c r="F8" s="18">
        <v>0</v>
      </c>
      <c r="H8" s="16"/>
    </row>
    <row r="9" spans="1:8" ht="13.5" thickBot="1">
      <c r="A9" s="3"/>
      <c r="D9" s="16"/>
      <c r="F9" s="18">
        <v>0</v>
      </c>
      <c r="H9" s="16"/>
    </row>
    <row r="10" spans="1:10" ht="13.5" thickBot="1">
      <c r="A10" s="36"/>
      <c r="B10" s="37" t="s">
        <v>5</v>
      </c>
      <c r="C10" s="38"/>
      <c r="D10" s="71">
        <f>SUM(D5:D9)</f>
        <v>1460</v>
      </c>
      <c r="E10" s="38"/>
      <c r="F10" s="112">
        <f>F5+F6+F7+F8+F9</f>
        <v>1580.87</v>
      </c>
      <c r="G10" s="38"/>
      <c r="H10" s="72">
        <f>SUM(H5:H8)</f>
        <v>1500</v>
      </c>
      <c r="J10" s="28"/>
    </row>
    <row r="11" spans="1:10" ht="12.75">
      <c r="A11" s="39"/>
      <c r="B11" s="40"/>
      <c r="C11" s="41"/>
      <c r="D11" s="90"/>
      <c r="E11" s="41"/>
      <c r="F11" s="90"/>
      <c r="G11" s="41"/>
      <c r="H11" s="4"/>
      <c r="J11" s="28"/>
    </row>
    <row r="12" spans="1:10" ht="12.75">
      <c r="A12" s="39"/>
      <c r="B12" s="40"/>
      <c r="C12" s="41"/>
      <c r="D12" s="92"/>
      <c r="E12" s="41"/>
      <c r="F12" s="91"/>
      <c r="G12" s="41"/>
      <c r="H12" s="25"/>
      <c r="J12" s="28"/>
    </row>
    <row r="13" spans="1:8" ht="13.5" thickBot="1">
      <c r="A13" s="42" t="s">
        <v>12</v>
      </c>
      <c r="B13" s="4"/>
      <c r="D13" s="87"/>
      <c r="E13" s="88"/>
      <c r="F13" s="89"/>
      <c r="H13" s="13"/>
    </row>
    <row r="14" spans="1:8" ht="13.5" thickBot="1">
      <c r="A14" s="101"/>
      <c r="B14" s="99" t="s">
        <v>1</v>
      </c>
      <c r="C14" s="100"/>
      <c r="D14" s="49" t="s">
        <v>30</v>
      </c>
      <c r="E14" s="1"/>
      <c r="F14" s="20" t="s">
        <v>67</v>
      </c>
      <c r="G14" s="1"/>
      <c r="H14" s="108" t="s">
        <v>68</v>
      </c>
    </row>
    <row r="15" spans="1:8" ht="12.75">
      <c r="A15" s="8">
        <v>4020</v>
      </c>
      <c r="B15" s="26" t="s">
        <v>18</v>
      </c>
      <c r="C15" s="26"/>
      <c r="D15" s="109">
        <v>50</v>
      </c>
      <c r="F15" s="19">
        <v>23.81</v>
      </c>
      <c r="H15" s="109">
        <v>50</v>
      </c>
    </row>
    <row r="16" spans="1:8" ht="12.75">
      <c r="A16" s="8">
        <v>4021</v>
      </c>
      <c r="B16" s="7" t="s">
        <v>45</v>
      </c>
      <c r="C16" s="26"/>
      <c r="D16" s="109">
        <v>50</v>
      </c>
      <c r="F16" s="19">
        <v>0</v>
      </c>
      <c r="H16" s="109">
        <v>50</v>
      </c>
    </row>
    <row r="17" spans="1:8" ht="12.75">
      <c r="A17" s="8">
        <v>4060</v>
      </c>
      <c r="B17" s="7" t="s">
        <v>43</v>
      </c>
      <c r="C17" s="26"/>
      <c r="D17" s="109">
        <v>140</v>
      </c>
      <c r="F17" s="19">
        <v>771.84</v>
      </c>
      <c r="H17" s="109">
        <v>100</v>
      </c>
    </row>
    <row r="18" spans="1:8" ht="12.75">
      <c r="A18" s="8">
        <v>4070</v>
      </c>
      <c r="B18" s="26" t="s">
        <v>47</v>
      </c>
      <c r="C18" s="26"/>
      <c r="D18" s="109">
        <v>50</v>
      </c>
      <c r="F18" s="19">
        <v>54.61</v>
      </c>
      <c r="H18" s="109">
        <v>50</v>
      </c>
    </row>
    <row r="19" spans="1:8" ht="12.75">
      <c r="A19" s="8">
        <v>4080</v>
      </c>
      <c r="B19" s="7" t="s">
        <v>41</v>
      </c>
      <c r="C19" s="26"/>
      <c r="D19" s="109">
        <v>120</v>
      </c>
      <c r="F19" s="17">
        <v>160</v>
      </c>
      <c r="H19" s="109">
        <v>150</v>
      </c>
    </row>
    <row r="20" spans="1:8" ht="12.75">
      <c r="A20" s="8">
        <v>4090</v>
      </c>
      <c r="B20" s="26" t="s">
        <v>6</v>
      </c>
      <c r="C20" s="26"/>
      <c r="D20" s="109">
        <v>100</v>
      </c>
      <c r="F20" s="19">
        <v>1100.37</v>
      </c>
      <c r="H20" s="109">
        <v>100</v>
      </c>
    </row>
    <row r="21" spans="1:8" ht="12.75">
      <c r="A21" s="8">
        <v>4110</v>
      </c>
      <c r="B21" s="7" t="s">
        <v>44</v>
      </c>
      <c r="C21" s="26"/>
      <c r="D21" s="109">
        <v>400</v>
      </c>
      <c r="F21" s="19">
        <v>622.16</v>
      </c>
      <c r="H21" s="109">
        <v>500</v>
      </c>
    </row>
    <row r="22" spans="1:8" ht="12.75">
      <c r="A22" s="8">
        <v>4120</v>
      </c>
      <c r="B22" s="26" t="s">
        <v>7</v>
      </c>
      <c r="C22" s="26"/>
      <c r="D22" s="109">
        <v>150</v>
      </c>
      <c r="F22" s="19">
        <v>177.01</v>
      </c>
      <c r="H22" s="109">
        <v>175</v>
      </c>
    </row>
    <row r="23" spans="1:8" ht="13.5" thickBot="1">
      <c r="A23" s="8">
        <v>4165</v>
      </c>
      <c r="B23" s="7" t="s">
        <v>20</v>
      </c>
      <c r="C23" s="26"/>
      <c r="D23" s="110">
        <v>400</v>
      </c>
      <c r="F23" s="50"/>
      <c r="H23" s="110"/>
    </row>
    <row r="24" spans="1:8" s="43" customFormat="1" ht="13.5" thickBot="1">
      <c r="A24" s="102"/>
      <c r="B24" s="103" t="s">
        <v>8</v>
      </c>
      <c r="C24" s="104"/>
      <c r="D24" s="111">
        <f>SUM(D15:D23)</f>
        <v>1460</v>
      </c>
      <c r="E24" s="38"/>
      <c r="F24" s="116">
        <f>F15+F16+F17+F18+F19+F20+F21+F22+F23</f>
        <v>2909.8</v>
      </c>
      <c r="G24" s="38"/>
      <c r="H24" s="111">
        <f>SUM(H15:H23)</f>
        <v>1175</v>
      </c>
    </row>
    <row r="25" spans="1:8" s="43" customFormat="1" ht="12.75">
      <c r="A25" s="39"/>
      <c r="B25" s="40"/>
      <c r="C25" s="40"/>
      <c r="D25" s="51"/>
      <c r="E25" s="41"/>
      <c r="F25" s="25"/>
      <c r="G25" s="41"/>
      <c r="H25" s="40"/>
    </row>
    <row r="26" spans="1:8" s="43" customFormat="1" ht="12.75">
      <c r="A26" s="39"/>
      <c r="B26" s="40"/>
      <c r="C26" s="40"/>
      <c r="D26" s="86" t="s">
        <v>46</v>
      </c>
      <c r="E26" s="48"/>
      <c r="F26" s="133">
        <f>F10-F24</f>
        <v>-1328.9300000000003</v>
      </c>
      <c r="G26" s="41"/>
      <c r="H26" s="40"/>
    </row>
    <row r="28" ht="13.5" thickBot="1"/>
    <row r="29" spans="1:8" ht="13.5" thickBot="1">
      <c r="A29" s="53" t="s">
        <v>15</v>
      </c>
      <c r="B29" s="54"/>
      <c r="C29" s="1"/>
      <c r="D29" s="59">
        <v>44927</v>
      </c>
      <c r="E29" s="1"/>
      <c r="F29" s="97">
        <v>45291</v>
      </c>
      <c r="G29" s="4"/>
      <c r="H29" s="6"/>
    </row>
    <row r="30" spans="2:8" ht="12.75">
      <c r="B30" s="52" t="s">
        <v>16</v>
      </c>
      <c r="C30" s="52"/>
      <c r="D30" s="16">
        <v>3436.49</v>
      </c>
      <c r="E30" s="106"/>
      <c r="F30" s="16">
        <v>4031.2</v>
      </c>
      <c r="G30" s="10"/>
      <c r="H30" s="12"/>
    </row>
    <row r="31" spans="2:11" ht="12.75">
      <c r="B31" s="7" t="s">
        <v>17</v>
      </c>
      <c r="C31" s="7"/>
      <c r="D31" s="16">
        <v>7482.33</v>
      </c>
      <c r="E31" s="106"/>
      <c r="F31" s="16">
        <v>7483.7</v>
      </c>
      <c r="G31" s="10"/>
      <c r="H31" s="58"/>
      <c r="I31" s="93"/>
      <c r="K31" s="93"/>
    </row>
    <row r="32" spans="2:8" ht="13.5" thickBot="1">
      <c r="B32" s="56"/>
      <c r="D32" s="27"/>
      <c r="F32" s="27"/>
      <c r="G32" s="4"/>
      <c r="H32" s="9"/>
    </row>
    <row r="33" spans="1:8" ht="13.5" thickBot="1">
      <c r="A33" s="57"/>
      <c r="B33" s="60" t="s">
        <v>10</v>
      </c>
      <c r="C33" s="1"/>
      <c r="D33" s="115">
        <f>SUM(D30:D32)</f>
        <v>10918.82</v>
      </c>
      <c r="E33" s="1"/>
      <c r="F33" s="115">
        <f>SUM(F30:F32)</f>
        <v>11514.9</v>
      </c>
      <c r="G33" s="4"/>
      <c r="H33" s="6"/>
    </row>
    <row r="35" spans="1:7" ht="12.75">
      <c r="A35" t="s">
        <v>21</v>
      </c>
      <c r="D35" t="s">
        <v>22</v>
      </c>
      <c r="G35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23.421875" style="0" customWidth="1"/>
    <col min="3" max="3" width="21.57421875" style="0" customWidth="1"/>
    <col min="4" max="4" width="16.57421875" style="0" customWidth="1"/>
    <col min="5" max="5" width="14.57421875" style="0" customWidth="1"/>
    <col min="7" max="7" width="10.8515625" style="0" bestFit="1" customWidth="1"/>
    <col min="8" max="8" width="10.28125" style="0" customWidth="1"/>
    <col min="11" max="11" width="7.421875" style="0" customWidth="1"/>
    <col min="12" max="12" width="12.7109375" style="0" customWidth="1"/>
    <col min="14" max="14" width="7.140625" style="0" customWidth="1"/>
    <col min="15" max="15" width="13.57421875" style="0" customWidth="1"/>
  </cols>
  <sheetData>
    <row r="1" spans="1:15" ht="16.5" thickBot="1">
      <c r="A1" s="21" t="s">
        <v>9</v>
      </c>
      <c r="B1" s="22"/>
      <c r="C1" s="22" t="s">
        <v>49</v>
      </c>
      <c r="D1" s="23"/>
      <c r="E1" s="24" t="s">
        <v>10</v>
      </c>
      <c r="G1" s="73"/>
      <c r="H1" s="74"/>
      <c r="I1" s="74"/>
      <c r="J1" s="74"/>
      <c r="K1" s="74"/>
      <c r="L1" s="75"/>
      <c r="M1" s="74"/>
      <c r="N1" s="74"/>
      <c r="O1" s="75"/>
    </row>
    <row r="2" spans="1:15" ht="15.75">
      <c r="A2" s="5"/>
      <c r="B2" s="4"/>
      <c r="C2" s="4"/>
      <c r="D2" s="9"/>
      <c r="E2" s="14"/>
      <c r="G2" s="73"/>
      <c r="H2" s="74"/>
      <c r="I2" s="74"/>
      <c r="J2" s="74"/>
      <c r="K2" s="74"/>
      <c r="L2" s="75"/>
      <c r="M2" s="74"/>
      <c r="N2" s="74"/>
      <c r="O2" s="75"/>
    </row>
    <row r="3" spans="1:15" ht="15.75">
      <c r="A3" s="8">
        <v>2000</v>
      </c>
      <c r="B3" s="26" t="s">
        <v>2</v>
      </c>
      <c r="C3" s="26"/>
      <c r="D3" s="16"/>
      <c r="E3" s="14">
        <v>1142.61</v>
      </c>
      <c r="G3" s="73"/>
      <c r="H3" s="74"/>
      <c r="I3" s="74"/>
      <c r="J3" s="74"/>
      <c r="K3" s="74"/>
      <c r="L3" s="75"/>
      <c r="M3" s="74"/>
      <c r="N3" s="74"/>
      <c r="O3" s="75"/>
    </row>
    <row r="4" spans="1:15" ht="15.75">
      <c r="A4" s="8"/>
      <c r="B4" s="26" t="s">
        <v>64</v>
      </c>
      <c r="C4" s="26" t="s">
        <v>26</v>
      </c>
      <c r="D4" s="16"/>
      <c r="E4" s="14">
        <v>31.14</v>
      </c>
      <c r="G4" s="73"/>
      <c r="H4" s="74"/>
      <c r="I4" s="74"/>
      <c r="J4" s="74"/>
      <c r="K4" s="74"/>
      <c r="L4" s="75"/>
      <c r="M4" s="74"/>
      <c r="N4" s="74"/>
      <c r="O4" s="75"/>
    </row>
    <row r="5" spans="1:15" ht="15.75">
      <c r="A5" s="8"/>
      <c r="B5" s="26" t="s">
        <v>63</v>
      </c>
      <c r="C5" s="26"/>
      <c r="D5" s="16"/>
      <c r="E5" s="15">
        <v>312.12</v>
      </c>
      <c r="G5" s="73"/>
      <c r="H5" s="74"/>
      <c r="I5" s="74"/>
      <c r="J5" s="74"/>
      <c r="K5" s="74"/>
      <c r="L5" s="75"/>
      <c r="M5" s="76"/>
      <c r="N5" s="74"/>
      <c r="O5" s="75"/>
    </row>
    <row r="6" spans="1:15" ht="15.75">
      <c r="A6" s="8">
        <v>2050</v>
      </c>
      <c r="B6" s="26" t="s">
        <v>3</v>
      </c>
      <c r="C6" s="26"/>
      <c r="D6" s="26"/>
      <c r="E6" s="14">
        <v>95</v>
      </c>
      <c r="G6" s="73"/>
      <c r="H6" s="74"/>
      <c r="I6" s="74"/>
      <c r="J6" s="74"/>
      <c r="K6" s="74"/>
      <c r="L6" s="75"/>
      <c r="M6" s="74"/>
      <c r="N6" s="74"/>
      <c r="O6" s="77"/>
    </row>
    <row r="7" spans="1:14" ht="15.75">
      <c r="A7" s="8">
        <v>2060</v>
      </c>
      <c r="B7" s="48" t="s">
        <v>4</v>
      </c>
      <c r="C7" s="26"/>
      <c r="D7" s="66"/>
      <c r="E7" s="14"/>
      <c r="G7" s="73"/>
      <c r="H7" s="74"/>
      <c r="I7" s="74"/>
      <c r="J7" s="74"/>
      <c r="L7" s="75"/>
      <c r="M7" s="74"/>
      <c r="N7" s="74"/>
    </row>
    <row r="8" spans="1:14" ht="15.75">
      <c r="A8" s="8"/>
      <c r="B8" s="48"/>
      <c r="C8" s="16"/>
      <c r="D8" s="66"/>
      <c r="E8" s="14"/>
      <c r="G8" s="73"/>
      <c r="H8" s="74"/>
      <c r="I8" s="74"/>
      <c r="J8" s="74"/>
      <c r="L8" s="75"/>
      <c r="M8" s="74"/>
      <c r="N8" s="74"/>
    </row>
    <row r="9" spans="1:15" ht="15.75">
      <c r="A9" s="8"/>
      <c r="B9" s="26"/>
      <c r="C9" s="26"/>
      <c r="D9" s="95" t="s">
        <v>10</v>
      </c>
      <c r="E9" s="15">
        <f>SUM(E2:E8)</f>
        <v>1580.87</v>
      </c>
      <c r="G9" s="78"/>
      <c r="H9" s="80"/>
      <c r="I9" s="80"/>
      <c r="J9" s="80"/>
      <c r="K9" s="80"/>
      <c r="L9" s="79"/>
      <c r="M9" s="80"/>
      <c r="N9" s="80"/>
      <c r="O9" s="80"/>
    </row>
    <row r="10" spans="1:15" ht="15.75">
      <c r="A10" s="5"/>
      <c r="B10" s="4"/>
      <c r="C10" s="4"/>
      <c r="D10" s="6"/>
      <c r="E10" s="25"/>
      <c r="G10" s="78"/>
      <c r="H10" s="80"/>
      <c r="I10" s="80"/>
      <c r="J10" s="80"/>
      <c r="K10" s="80"/>
      <c r="L10" s="79"/>
      <c r="M10" s="80"/>
      <c r="N10" s="80"/>
      <c r="O10" s="80"/>
    </row>
    <row r="11" spans="1:15" ht="15.75">
      <c r="A11" s="5"/>
      <c r="B11" s="4"/>
      <c r="C11" s="4"/>
      <c r="D11" s="6"/>
      <c r="E11" s="25"/>
      <c r="G11" s="78"/>
      <c r="H11" s="80"/>
      <c r="I11" s="80"/>
      <c r="J11" s="80"/>
      <c r="K11" s="80"/>
      <c r="L11" s="79"/>
      <c r="M11" s="80"/>
      <c r="N11" s="80"/>
      <c r="O11" s="80"/>
    </row>
    <row r="12" spans="1:15" ht="15.75">
      <c r="A12" s="8"/>
      <c r="B12" s="26" t="s">
        <v>27</v>
      </c>
      <c r="C12" s="113">
        <v>44927</v>
      </c>
      <c r="D12" s="66"/>
      <c r="E12" s="16">
        <v>7482.33</v>
      </c>
      <c r="G12" s="78"/>
      <c r="H12" s="80"/>
      <c r="I12" s="80"/>
      <c r="J12" s="80"/>
      <c r="K12" s="80"/>
      <c r="L12" s="79"/>
      <c r="M12" s="80"/>
      <c r="N12" s="80"/>
      <c r="O12" s="80"/>
    </row>
    <row r="13" spans="1:15" ht="15.75">
      <c r="A13" s="67"/>
      <c r="B13" s="44"/>
      <c r="C13" s="44"/>
      <c r="D13" s="68"/>
      <c r="E13" s="68"/>
      <c r="G13" s="78"/>
      <c r="H13" s="80"/>
      <c r="I13" s="80"/>
      <c r="J13" s="80"/>
      <c r="K13" s="80"/>
      <c r="L13" s="79"/>
      <c r="M13" s="80"/>
      <c r="N13" s="80"/>
      <c r="O13" s="80"/>
    </row>
    <row r="14" spans="1:15" ht="15">
      <c r="A14" s="67"/>
      <c r="B14" s="70" t="s">
        <v>25</v>
      </c>
      <c r="C14" s="44"/>
      <c r="D14" s="19"/>
      <c r="E14" s="19">
        <v>1.37</v>
      </c>
      <c r="G14" s="80"/>
      <c r="H14" s="81"/>
      <c r="I14" s="80"/>
      <c r="J14" s="80"/>
      <c r="K14" s="82"/>
      <c r="L14" s="83"/>
      <c r="M14" s="80"/>
      <c r="N14" s="80"/>
      <c r="O14" s="80"/>
    </row>
    <row r="15" spans="1:15" ht="12.75">
      <c r="A15" s="67"/>
      <c r="B15" s="48"/>
      <c r="C15" s="114">
        <v>45291</v>
      </c>
      <c r="D15" s="69" t="s">
        <v>10</v>
      </c>
      <c r="E15" s="96">
        <f>E12+E13+E14</f>
        <v>7483.7</v>
      </c>
      <c r="G15" s="94"/>
      <c r="H15" s="80"/>
      <c r="I15" s="80"/>
      <c r="J15" s="80"/>
      <c r="K15" s="80"/>
      <c r="L15" s="80"/>
      <c r="M15" s="80"/>
      <c r="N15" s="80"/>
      <c r="O15" s="80"/>
    </row>
    <row r="16" spans="1:5" ht="12.75">
      <c r="A16" s="39"/>
      <c r="B16" s="41"/>
      <c r="C16" s="41"/>
      <c r="D16" s="51"/>
      <c r="E16" s="61"/>
    </row>
    <row r="17" spans="1:5" ht="12.75">
      <c r="A17" s="39"/>
      <c r="B17" s="41"/>
      <c r="C17" s="41"/>
      <c r="D17" s="51"/>
      <c r="E17" s="41"/>
    </row>
    <row r="18" spans="1:5" ht="12.75">
      <c r="A18" s="41"/>
      <c r="B18" s="41"/>
      <c r="C18" s="41"/>
      <c r="D18" s="40"/>
      <c r="E18" s="62"/>
    </row>
    <row r="19" spans="1:5" ht="12.75">
      <c r="A19" s="41"/>
      <c r="B19" s="41"/>
      <c r="C19" s="41"/>
      <c r="D19" s="40"/>
      <c r="E19" s="62"/>
    </row>
    <row r="20" spans="1:5" ht="12.75">
      <c r="A20" s="41"/>
      <c r="B20" s="41"/>
      <c r="C20" s="41"/>
      <c r="D20" s="40"/>
      <c r="E20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14.140625" style="0" customWidth="1"/>
    <col min="4" max="4" width="11.140625" style="0" customWidth="1"/>
    <col min="5" max="5" width="12.140625" style="0" customWidth="1"/>
    <col min="6" max="6" width="10.57421875" style="0" customWidth="1"/>
    <col min="7" max="7" width="14.00390625" style="0" customWidth="1"/>
    <col min="9" max="9" width="10.8515625" style="0" bestFit="1" customWidth="1"/>
  </cols>
  <sheetData>
    <row r="1" spans="1:9" ht="12.75">
      <c r="A1" s="33" t="s">
        <v>11</v>
      </c>
      <c r="B1" s="33" t="s">
        <v>12</v>
      </c>
      <c r="C1" s="33">
        <v>2023</v>
      </c>
      <c r="D1" s="32"/>
      <c r="E1" s="32"/>
      <c r="F1" s="32"/>
      <c r="G1" s="33" t="s">
        <v>10</v>
      </c>
      <c r="I1" s="4"/>
    </row>
    <row r="2" spans="1:9" ht="12.75">
      <c r="A2" s="8">
        <v>4020</v>
      </c>
      <c r="B2" s="26" t="s">
        <v>18</v>
      </c>
      <c r="C2" s="16">
        <v>23.81</v>
      </c>
      <c r="D2" s="16"/>
      <c r="E2" s="16"/>
      <c r="F2" s="4"/>
      <c r="G2" s="19">
        <f>C2+D2+E2</f>
        <v>23.81</v>
      </c>
      <c r="I2" s="13"/>
    </row>
    <row r="3" spans="1:9" ht="12.75">
      <c r="A3" s="8">
        <v>4070</v>
      </c>
      <c r="B3" s="26" t="s">
        <v>19</v>
      </c>
      <c r="C3" s="16">
        <v>54.61</v>
      </c>
      <c r="D3" s="17"/>
      <c r="E3" s="26"/>
      <c r="F3" s="16"/>
      <c r="G3" s="19">
        <f>C3</f>
        <v>54.61</v>
      </c>
      <c r="I3" s="13"/>
    </row>
    <row r="4" spans="1:9" ht="12.75">
      <c r="A4" s="8">
        <v>4072</v>
      </c>
      <c r="B4" s="26" t="s">
        <v>28</v>
      </c>
      <c r="C4" s="16">
        <v>771.84</v>
      </c>
      <c r="D4" s="17" t="s">
        <v>33</v>
      </c>
      <c r="G4" s="19">
        <f>C4</f>
        <v>771.84</v>
      </c>
      <c r="I4" s="13"/>
    </row>
    <row r="5" spans="1:9" ht="12.75">
      <c r="A5" s="8">
        <v>4080</v>
      </c>
      <c r="B5" s="7" t="s">
        <v>41</v>
      </c>
      <c r="C5" s="16">
        <v>160</v>
      </c>
      <c r="D5" s="16"/>
      <c r="E5" s="26"/>
      <c r="F5" s="64"/>
      <c r="G5" s="17">
        <f>C5+D5</f>
        <v>160</v>
      </c>
      <c r="I5" s="51"/>
    </row>
    <row r="6" spans="1:9" ht="12.75">
      <c r="A6" s="8">
        <v>4090</v>
      </c>
      <c r="B6" s="26" t="s">
        <v>6</v>
      </c>
      <c r="C6" s="16">
        <v>1100.37</v>
      </c>
      <c r="D6" s="16"/>
      <c r="E6" s="16"/>
      <c r="F6" s="11"/>
      <c r="G6" s="19">
        <f>C6+D6+E6+F6</f>
        <v>1100.37</v>
      </c>
      <c r="I6" s="13"/>
    </row>
    <row r="7" spans="1:9" ht="12.75">
      <c r="A7" s="8">
        <v>4110</v>
      </c>
      <c r="B7" s="7" t="s">
        <v>48</v>
      </c>
      <c r="C7" s="16">
        <v>310.12</v>
      </c>
      <c r="D7" s="16"/>
      <c r="E7" s="16"/>
      <c r="F7" s="16"/>
      <c r="G7" s="19">
        <v>310.12</v>
      </c>
      <c r="I7" s="13"/>
    </row>
    <row r="8" spans="1:9" ht="14.25" customHeight="1">
      <c r="A8" s="8">
        <v>4110</v>
      </c>
      <c r="B8" s="7" t="s">
        <v>42</v>
      </c>
      <c r="C8" s="16">
        <v>312.04</v>
      </c>
      <c r="D8" s="16"/>
      <c r="E8" s="16"/>
      <c r="F8" s="16"/>
      <c r="G8" s="19">
        <f>C8+D8+E8+F8</f>
        <v>312.04</v>
      </c>
      <c r="I8" s="13"/>
    </row>
    <row r="9" spans="1:9" ht="12.75">
      <c r="A9" s="8">
        <v>4120</v>
      </c>
      <c r="B9" s="85" t="s">
        <v>51</v>
      </c>
      <c r="C9" s="16">
        <v>16.66</v>
      </c>
      <c r="F9" s="4"/>
      <c r="G9" s="19"/>
      <c r="I9" s="13"/>
    </row>
    <row r="10" spans="1:9" ht="12.75">
      <c r="A10" s="8"/>
      <c r="B10" s="134" t="s">
        <v>50</v>
      </c>
      <c r="C10" s="16">
        <v>17.08</v>
      </c>
      <c r="D10" s="13"/>
      <c r="E10" s="13"/>
      <c r="F10" s="13"/>
      <c r="G10" s="19"/>
      <c r="I10" s="13"/>
    </row>
    <row r="11" spans="1:9" ht="12.75">
      <c r="A11" s="8"/>
      <c r="B11" s="134" t="s">
        <v>52</v>
      </c>
      <c r="C11" s="16">
        <v>17.11</v>
      </c>
      <c r="D11" s="13"/>
      <c r="E11" s="13"/>
      <c r="F11" s="13"/>
      <c r="G11" s="19"/>
      <c r="I11" s="13"/>
    </row>
    <row r="12" spans="1:9" ht="12.75">
      <c r="A12" s="8"/>
      <c r="B12" s="134" t="s">
        <v>53</v>
      </c>
      <c r="C12" s="16">
        <v>12.25</v>
      </c>
      <c r="D12" s="13"/>
      <c r="E12" s="13"/>
      <c r="F12" s="13"/>
      <c r="G12" s="19"/>
      <c r="I12" s="13"/>
    </row>
    <row r="13" spans="1:9" ht="12.75">
      <c r="A13" s="8"/>
      <c r="B13" s="134" t="s">
        <v>54</v>
      </c>
      <c r="C13" s="16">
        <v>16.66</v>
      </c>
      <c r="D13" s="13"/>
      <c r="E13" s="13"/>
      <c r="F13" s="13"/>
      <c r="G13" s="19"/>
      <c r="I13" s="13"/>
    </row>
    <row r="14" spans="1:9" ht="12.75">
      <c r="A14" s="8"/>
      <c r="B14" s="134" t="s">
        <v>57</v>
      </c>
      <c r="C14" s="16">
        <v>13.88</v>
      </c>
      <c r="D14" s="13"/>
      <c r="E14" s="13"/>
      <c r="F14" s="13"/>
      <c r="G14" s="19"/>
      <c r="I14" s="13"/>
    </row>
    <row r="15" spans="1:9" ht="12.75">
      <c r="A15" s="8"/>
      <c r="B15" s="134" t="s">
        <v>58</v>
      </c>
      <c r="C15" s="16">
        <v>14.12</v>
      </c>
      <c r="D15" s="13"/>
      <c r="E15" s="13"/>
      <c r="F15" s="13"/>
      <c r="G15" s="19"/>
      <c r="I15" s="13"/>
    </row>
    <row r="16" spans="1:9" ht="12.75">
      <c r="A16" s="8"/>
      <c r="B16" s="134" t="s">
        <v>59</v>
      </c>
      <c r="C16" s="16">
        <v>10.25</v>
      </c>
      <c r="D16" s="13"/>
      <c r="E16" s="13"/>
      <c r="F16" s="13"/>
      <c r="G16" s="19"/>
      <c r="I16" s="13"/>
    </row>
    <row r="17" spans="1:9" ht="12.75">
      <c r="A17" s="8"/>
      <c r="B17" s="134" t="s">
        <v>60</v>
      </c>
      <c r="C17" s="16">
        <v>17.3</v>
      </c>
      <c r="D17" s="13"/>
      <c r="E17" s="13"/>
      <c r="F17" s="13"/>
      <c r="G17" s="19"/>
      <c r="I17" s="13"/>
    </row>
    <row r="18" spans="1:9" ht="12.75">
      <c r="A18" s="8"/>
      <c r="B18" s="134" t="s">
        <v>61</v>
      </c>
      <c r="C18" s="16">
        <v>13.67</v>
      </c>
      <c r="D18" s="13"/>
      <c r="E18" s="13"/>
      <c r="F18" s="13"/>
      <c r="G18" s="19"/>
      <c r="I18" s="13"/>
    </row>
    <row r="19" spans="1:9" ht="12.75">
      <c r="A19" s="8"/>
      <c r="B19" s="134" t="s">
        <v>62</v>
      </c>
      <c r="C19" s="16">
        <v>13.91</v>
      </c>
      <c r="D19" s="13"/>
      <c r="E19" s="13"/>
      <c r="F19" s="13"/>
      <c r="G19" s="19"/>
      <c r="I19" s="13"/>
    </row>
    <row r="20" spans="1:9" ht="12.75">
      <c r="A20" s="8"/>
      <c r="B20" s="84" t="s">
        <v>65</v>
      </c>
      <c r="C20" s="16">
        <v>14.12</v>
      </c>
      <c r="D20" s="13"/>
      <c r="E20" s="4"/>
      <c r="F20" s="4"/>
      <c r="G20" s="105"/>
      <c r="I20" s="51"/>
    </row>
    <row r="21" spans="1:9" ht="12.75">
      <c r="A21" s="8"/>
      <c r="B21" s="26" t="s">
        <v>24</v>
      </c>
      <c r="C21" s="65">
        <f>SUM(C9:C20)</f>
        <v>177.01</v>
      </c>
      <c r="D21" s="26"/>
      <c r="E21" s="26"/>
      <c r="F21" s="16"/>
      <c r="G21" s="63">
        <f>C21</f>
        <v>177.01</v>
      </c>
      <c r="I21" s="51"/>
    </row>
    <row r="22" spans="1:7" ht="12.75">
      <c r="A22" s="8">
        <v>4165</v>
      </c>
      <c r="B22" s="26" t="s">
        <v>20</v>
      </c>
      <c r="C22" s="26"/>
      <c r="D22" s="26"/>
      <c r="E22" s="26"/>
      <c r="F22" s="26"/>
      <c r="G22" s="16"/>
    </row>
    <row r="23" spans="4:9" ht="12.75">
      <c r="D23" s="107" t="s">
        <v>13</v>
      </c>
      <c r="E23" s="107"/>
      <c r="F23" s="107"/>
      <c r="G23" s="117">
        <v>2909.8</v>
      </c>
      <c r="I23" s="58"/>
    </row>
    <row r="27" ht="12.75">
      <c r="A27" s="35"/>
    </row>
    <row r="28" spans="1:7" ht="12.75">
      <c r="A28" s="31"/>
      <c r="C28" s="11"/>
      <c r="D28" s="31"/>
      <c r="G28" s="34"/>
    </row>
    <row r="29" spans="1:7" ht="12.75">
      <c r="A29" s="31"/>
      <c r="C29" s="11"/>
      <c r="D29" s="31"/>
      <c r="G29" s="34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25.28125" style="0" customWidth="1"/>
    <col min="2" max="2" width="15.140625" style="0" customWidth="1"/>
    <col min="3" max="3" width="13.57421875" style="0" customWidth="1"/>
    <col min="4" max="4" width="11.140625" style="0" customWidth="1"/>
    <col min="5" max="5" width="12.421875" style="0" customWidth="1"/>
  </cols>
  <sheetData>
    <row r="1" spans="1:5" ht="15.75" thickBot="1">
      <c r="A1" s="118" t="s">
        <v>34</v>
      </c>
      <c r="B1" s="119">
        <v>2023</v>
      </c>
      <c r="C1" s="118" t="s">
        <v>35</v>
      </c>
      <c r="D1" s="120"/>
      <c r="E1" s="26"/>
    </row>
    <row r="2" spans="2:5" ht="13.5" thickTop="1">
      <c r="B2" s="3"/>
      <c r="C2" t="s">
        <v>36</v>
      </c>
      <c r="D2" t="s">
        <v>37</v>
      </c>
      <c r="E2" s="26" t="s">
        <v>10</v>
      </c>
    </row>
    <row r="3" spans="1:5" ht="15">
      <c r="A3" s="121" t="s">
        <v>38</v>
      </c>
      <c r="B3" s="122"/>
      <c r="C3" s="123">
        <v>140</v>
      </c>
      <c r="D3" s="123"/>
      <c r="E3" s="124">
        <f>C3+D3</f>
        <v>140</v>
      </c>
    </row>
    <row r="4" spans="2:5" ht="12.75">
      <c r="B4" s="3"/>
      <c r="E4" s="125"/>
    </row>
    <row r="5" spans="1:5" ht="15">
      <c r="A5" s="126" t="s">
        <v>39</v>
      </c>
      <c r="B5" s="3"/>
      <c r="E5" s="125"/>
    </row>
    <row r="6" spans="1:5" ht="12.75">
      <c r="A6" t="s">
        <v>43</v>
      </c>
      <c r="B6" s="127">
        <v>165.35</v>
      </c>
      <c r="E6" s="125"/>
    </row>
    <row r="7" spans="1:5" ht="15">
      <c r="A7" s="135" t="s">
        <v>55</v>
      </c>
      <c r="B7" s="127">
        <v>89.58</v>
      </c>
      <c r="E7" s="125"/>
    </row>
    <row r="8" spans="1:5" ht="12.75">
      <c r="A8" s="128" t="s">
        <v>56</v>
      </c>
      <c r="B8" s="127">
        <v>-48.4</v>
      </c>
      <c r="E8" s="125"/>
    </row>
    <row r="9" spans="1:5" ht="15">
      <c r="A9" s="135" t="s">
        <v>55</v>
      </c>
      <c r="B9" s="127">
        <v>565.31</v>
      </c>
      <c r="E9" s="125"/>
    </row>
    <row r="10" spans="1:5" ht="12.75">
      <c r="A10" s="128"/>
      <c r="B10" s="127"/>
      <c r="E10" s="125"/>
    </row>
    <row r="11" spans="1:5" ht="15">
      <c r="A11" s="128"/>
      <c r="B11" s="127"/>
      <c r="E11" s="129"/>
    </row>
    <row r="12" spans="1:5" ht="15">
      <c r="A12" s="128"/>
      <c r="B12" s="127"/>
      <c r="E12" s="129"/>
    </row>
    <row r="13" spans="1:5" ht="15">
      <c r="A13" s="128"/>
      <c r="B13" s="127"/>
      <c r="E13" s="129"/>
    </row>
    <row r="14" spans="1:5" ht="15">
      <c r="A14" s="128"/>
      <c r="B14" s="127"/>
      <c r="E14" s="129"/>
    </row>
    <row r="15" spans="1:5" ht="12.75">
      <c r="A15" s="128"/>
      <c r="B15" s="127"/>
      <c r="E15" s="26"/>
    </row>
    <row r="16" spans="1:5" ht="12.75">
      <c r="A16" s="128"/>
      <c r="B16" s="127"/>
      <c r="E16" s="26"/>
    </row>
    <row r="17" spans="1:5" ht="15">
      <c r="A17" s="128"/>
      <c r="B17" s="127"/>
      <c r="E17" s="129">
        <f>B6+B7+B8+B9+B10+B11+B12+B13+B14+B15+B16+B17</f>
        <v>771.8399999999999</v>
      </c>
    </row>
    <row r="18" spans="1:5" ht="15">
      <c r="A18" s="130" t="s">
        <v>40</v>
      </c>
      <c r="B18" s="122"/>
      <c r="C18" s="131"/>
      <c r="D18" s="131"/>
      <c r="E18" s="132">
        <f>E3-E17</f>
        <v>-631.8399999999999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Sikke Horjus</dc:creator>
  <cp:keywords/>
  <dc:description/>
  <cp:lastModifiedBy>gerda pals</cp:lastModifiedBy>
  <cp:lastPrinted>2019-02-25T19:05:15Z</cp:lastPrinted>
  <dcterms:created xsi:type="dcterms:W3CDTF">2013-02-24T13:52:11Z</dcterms:created>
  <dcterms:modified xsi:type="dcterms:W3CDTF">2024-03-27T13:56:20Z</dcterms:modified>
  <cp:category/>
  <cp:version/>
  <cp:contentType/>
  <cp:contentStatus/>
</cp:coreProperties>
</file>